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ntaine Picard\Projet\Chapitres\chapitre 2.1.9\"/>
    </mc:Choice>
  </mc:AlternateContent>
  <xr:revisionPtr revIDLastSave="0" documentId="8_{678C10FA-41BC-469C-A81E-12A10CD1D960}" xr6:coauthVersionLast="41" xr6:coauthVersionMax="41" xr10:uidLastSave="{00000000-0000-0000-0000-000000000000}"/>
  <bookViews>
    <workbookView xWindow="-120" yWindow="-120" windowWidth="25440" windowHeight="15390" xr2:uid="{2290F1B0-D2D7-4D35-AD90-2DF4129A9BE6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E33" i="1"/>
  <c r="G20" i="1"/>
  <c r="G19" i="1"/>
  <c r="G18" i="1"/>
  <c r="G17" i="1"/>
  <c r="G16" i="1"/>
  <c r="G15" i="1"/>
  <c r="G14" i="1"/>
  <c r="G13" i="1"/>
  <c r="G12" i="1"/>
  <c r="G11" i="1"/>
  <c r="D11" i="1"/>
  <c r="D12" i="1" s="1"/>
  <c r="G10" i="1"/>
  <c r="D10" i="1"/>
  <c r="G9" i="1"/>
  <c r="F9" i="1"/>
  <c r="F10" i="1" s="1"/>
  <c r="D9" i="1"/>
  <c r="D13" i="1" l="1"/>
  <c r="F11" i="1"/>
  <c r="F12" i="1" s="1"/>
  <c r="F13" i="1" s="1"/>
  <c r="F14" i="1" s="1"/>
  <c r="F15" i="1" s="1"/>
  <c r="F16" i="1" s="1"/>
  <c r="F17" i="1" s="1"/>
  <c r="F18" i="1" s="1"/>
  <c r="F19" i="1" s="1"/>
  <c r="F20" i="1" s="1"/>
  <c r="H10" i="1"/>
  <c r="H9" i="1"/>
  <c r="H12" i="1" l="1"/>
  <c r="D14" i="1"/>
  <c r="H13" i="1"/>
  <c r="H11" i="1"/>
  <c r="D15" i="1" l="1"/>
  <c r="H14" i="1"/>
  <c r="D16" i="1" l="1"/>
  <c r="H15" i="1"/>
  <c r="D17" i="1" l="1"/>
  <c r="H16" i="1"/>
  <c r="D18" i="1" l="1"/>
  <c r="H17" i="1"/>
  <c r="D19" i="1" l="1"/>
  <c r="H18" i="1"/>
  <c r="D20" i="1" l="1"/>
  <c r="H19" i="1"/>
  <c r="D21" i="1" l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H20" i="1"/>
</calcChain>
</file>

<file path=xl/sharedStrings.xml><?xml version="1.0" encoding="utf-8"?>
<sst xmlns="http://schemas.openxmlformats.org/spreadsheetml/2006/main" count="89" uniqueCount="67">
  <si>
    <t>Projet Restaurant d'entreprise</t>
  </si>
  <si>
    <t xml:space="preserve">Date début </t>
  </si>
  <si>
    <t>3 juin 20N</t>
  </si>
  <si>
    <t xml:space="preserve">Date fin </t>
  </si>
  <si>
    <t>19 mars N+1</t>
  </si>
  <si>
    <t>Date du tableau de bord</t>
  </si>
  <si>
    <t>6 novembre 20N</t>
  </si>
  <si>
    <t>Tâches</t>
  </si>
  <si>
    <t>Natures</t>
  </si>
  <si>
    <t>Durée prévue (jours)</t>
  </si>
  <si>
    <t>Durée cumulée prévue</t>
  </si>
  <si>
    <t>Durée réelle 6 novembre</t>
  </si>
  <si>
    <t>Durée cumulée au 6 novembre</t>
  </si>
  <si>
    <t>Ecarts constatés</t>
  </si>
  <si>
    <t>ecarts en pourcentage</t>
  </si>
  <si>
    <t>Jalons</t>
  </si>
  <si>
    <t>A</t>
  </si>
  <si>
    <t>La définition et la délimitation de notre activité</t>
  </si>
  <si>
    <t>Non</t>
  </si>
  <si>
    <t>B</t>
  </si>
  <si>
    <t>Collecte d'informations pour la resturation d'entreprise</t>
  </si>
  <si>
    <t>C</t>
  </si>
  <si>
    <t>Recherche de la réglementation de la restauration d'entreprise</t>
  </si>
  <si>
    <t>D</t>
  </si>
  <si>
    <t>Consultation des instiutions représentatives des salariés</t>
  </si>
  <si>
    <t>E</t>
  </si>
  <si>
    <t>Réalisation d’un sondage de faisabilité</t>
  </si>
  <si>
    <t>F</t>
  </si>
  <si>
    <t>Etude de ce sondage</t>
  </si>
  <si>
    <t>G</t>
  </si>
  <si>
    <t>Collecte d’informations sur le choix entre prestataire de services ou équipe de cuisine interne</t>
  </si>
  <si>
    <t>H</t>
  </si>
  <si>
    <t>Choix de la formule avec les institutions représentatives du personnel</t>
  </si>
  <si>
    <t>I</t>
  </si>
  <si>
    <t>Calcul de la rentabilité du projet</t>
  </si>
  <si>
    <t>Oui</t>
  </si>
  <si>
    <t>J</t>
  </si>
  <si>
    <t xml:space="preserve">Formalités administratives : demande d'autorisation, de subventions, etc. </t>
  </si>
  <si>
    <t>K</t>
  </si>
  <si>
    <t>Construction locaux</t>
  </si>
  <si>
    <t>L</t>
  </si>
  <si>
    <t>Vérification des règles de sécurité avec la direction, le constructeur, l'inspection du travail, le CHSCT (extincteurs en nombre suffisant, aménagement de dégagements, affichage des consignes d’incendie)</t>
  </si>
  <si>
    <t>M</t>
  </si>
  <si>
    <t>Embauche du personnel ou appel d'offres pour le prestataire</t>
  </si>
  <si>
    <t>N</t>
  </si>
  <si>
    <t>Réalisation des menus</t>
  </si>
  <si>
    <t>O</t>
  </si>
  <si>
    <t>Recherche des fournisseurs de produits naturels en fonction de la qualité des produits</t>
  </si>
  <si>
    <t>P</t>
  </si>
  <si>
    <t>Choix des ingrédients et des types de produits</t>
  </si>
  <si>
    <t>Q</t>
  </si>
  <si>
    <t>Réalisation des fiches techniques pour chaque plat et menu (coûts)</t>
  </si>
  <si>
    <t>R</t>
  </si>
  <si>
    <t>Choix du mobilier et du matériel de cuisine avec un aspect environnemental</t>
  </si>
  <si>
    <t>S</t>
  </si>
  <si>
    <t>Instalation de la cuisine et de la salle</t>
  </si>
  <si>
    <t>T</t>
  </si>
  <si>
    <t>Réalisation d'un document unique (riques sécurité)</t>
  </si>
  <si>
    <t>U</t>
  </si>
  <si>
    <t>Réalisation du règlement du restaurant d'entreprise</t>
  </si>
  <si>
    <t>V</t>
  </si>
  <si>
    <t>Etablissement du prix du repas dans le respect des règles du droit du travail</t>
  </si>
  <si>
    <t>W</t>
  </si>
  <si>
    <t>Conception des moyens de communication à destination des collaborateurs</t>
  </si>
  <si>
    <t>X</t>
  </si>
  <si>
    <t xml:space="preserve">Inauguration avec tout le personnel </t>
  </si>
  <si>
    <t>TOTAL  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</si>
</sst>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Georgia"/>
      <family val="1"/>
    </font>
    <font>
      <sz val="11"/>
      <color rgb="FF333333"/>
      <name val="Georgia"/>
      <family val="1"/>
    </font>
    <font>
      <sz val="11"/>
      <color rgb="FF000000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6" xfId="0" applyBorder="1"/>
    <xf numFmtId="9" fontId="0" fillId="0" borderId="7" xfId="1" applyFont="1" applyBorder="1"/>
    <xf numFmtId="0" fontId="0" fillId="0" borderId="8" xfId="0" applyBorder="1"/>
    <xf numFmtId="0" fontId="5" fillId="0" borderId="6" xfId="0" applyFont="1" applyBorder="1" applyAlignment="1">
      <alignment horizontal="center" vertical="center"/>
    </xf>
    <xf numFmtId="0" fontId="0" fillId="0" borderId="7" xfId="0" applyBorder="1"/>
    <xf numFmtId="0" fontId="5" fillId="0" borderId="6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horizontal="right" vertical="center" wrapText="1"/>
    </xf>
    <xf numFmtId="0" fontId="7" fillId="5" borderId="10" xfId="0" applyFont="1" applyFill="1" applyBorder="1"/>
    <xf numFmtId="0" fontId="2" fillId="0" borderId="10" xfId="0" applyFont="1" applyBorder="1"/>
    <xf numFmtId="9" fontId="2" fillId="0" borderId="11" xfId="1" applyFont="1" applyBorder="1"/>
    <xf numFmtId="0" fontId="0" fillId="0" borderId="12" xfId="0" applyBorder="1"/>
    <xf numFmtId="0" fontId="0" fillId="0" borderId="13" xfId="0" applyBorder="1"/>
    <xf numFmtId="9" fontId="0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 de tâches réalisées au jalon 2</a:t>
            </a:r>
          </a:p>
          <a:p>
            <a:pPr>
              <a:defRPr/>
            </a:pPr>
            <a:endParaRPr lang="fr-FR"/>
          </a:p>
          <a:p>
            <a:pPr>
              <a:defRPr/>
            </a:pPr>
            <a:endParaRPr lang="fr-FR"/>
          </a:p>
        </c:rich>
      </c:tx>
      <c:layout>
        <c:manualLayout>
          <c:xMode val="edge"/>
          <c:yMode val="edge"/>
          <c:x val="0.197624890638670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[1]Feuil3!$B$5:$C$5</c:f>
              <c:strCache>
                <c:ptCount val="2"/>
                <c:pt idx="0">
                  <c:v>Nombre taches à temps</c:v>
                </c:pt>
                <c:pt idx="1">
                  <c:v>Nombre tâches en retard</c:v>
                </c:pt>
              </c:strCache>
            </c:strRef>
          </c:cat>
          <c:val>
            <c:numRef>
              <c:f>[1]Feuil3!$B$6:$C$6</c:f>
              <c:numCache>
                <c:formatCode>General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6-4F9A-B22B-B157A1B7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019960"/>
        <c:axId val="600020600"/>
      </c:barChart>
      <c:catAx>
        <c:axId val="60001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020600"/>
        <c:crosses val="autoZero"/>
        <c:auto val="1"/>
        <c:lblAlgn val="ctr"/>
        <c:lblOffset val="100"/>
        <c:noMultiLvlLbl val="0"/>
      </c:catAx>
      <c:valAx>
        <c:axId val="600020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01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Taches restantes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98-4338-9BA7-1613B221C4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98-4338-9BA7-1613B221C4F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[1]Feuil3!$E$5:$F$5</c:f>
              <c:strCache>
                <c:ptCount val="2"/>
                <c:pt idx="0">
                  <c:v>Nombre de tâches réalisées</c:v>
                </c:pt>
                <c:pt idx="1">
                  <c:v>Nombre de tâches restantes</c:v>
                </c:pt>
              </c:strCache>
            </c:strRef>
          </c:cat>
          <c:val>
            <c:numRef>
              <c:f>[1]Feuil3!$E$6:$F$6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98-4338-9BA7-1613B221C4F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14</xdr:row>
      <xdr:rowOff>452437</xdr:rowOff>
    </xdr:from>
    <xdr:to>
      <xdr:col>15</xdr:col>
      <xdr:colOff>581025</xdr:colOff>
      <xdr:row>20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EE60C38-B655-4D92-BB16-EB2828B42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6</xdr:row>
      <xdr:rowOff>185737</xdr:rowOff>
    </xdr:from>
    <xdr:to>
      <xdr:col>16</xdr:col>
      <xdr:colOff>323850</xdr:colOff>
      <xdr:row>13</xdr:row>
      <xdr:rowOff>14287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BC0D514-DD52-44AF-8C56-ED270AAA5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au%20de%20bord%20delai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3"/>
      <sheetName val="Feuil2"/>
    </sheetNames>
    <sheetDataSet>
      <sheetData sheetId="0"/>
      <sheetData sheetId="1">
        <row r="5">
          <cell r="B5" t="str">
            <v>Nombre taches à temps</v>
          </cell>
          <cell r="C5" t="str">
            <v>Nombre tâches en retard</v>
          </cell>
          <cell r="E5" t="str">
            <v>Nombre de tâches réalisées</v>
          </cell>
          <cell r="F5" t="str">
            <v>Nombre de tâches restantes</v>
          </cell>
        </row>
        <row r="6">
          <cell r="B6">
            <v>12</v>
          </cell>
          <cell r="C6">
            <v>1</v>
          </cell>
          <cell r="E6">
            <v>12</v>
          </cell>
          <cell r="F6">
            <v>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18CA-7C86-461A-BC65-5D5B19420FBD}">
  <dimension ref="A1:Q35"/>
  <sheetViews>
    <sheetView tabSelected="1" workbookViewId="0">
      <selection activeCell="B4" sqref="B4"/>
    </sheetView>
  </sheetViews>
  <sheetFormatPr baseColWidth="10" defaultRowHeight="15" x14ac:dyDescent="0.25"/>
  <cols>
    <col min="2" max="2" width="34.85546875" customWidth="1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4" spans="1:17" x14ac:dyDescent="0.25">
      <c r="A4" t="s">
        <v>1</v>
      </c>
      <c r="B4" t="s">
        <v>2</v>
      </c>
    </row>
    <row r="5" spans="1:17" x14ac:dyDescent="0.25">
      <c r="A5" t="s">
        <v>3</v>
      </c>
      <c r="B5" t="s">
        <v>4</v>
      </c>
    </row>
    <row r="6" spans="1:17" ht="45" x14ac:dyDescent="0.25">
      <c r="A6" s="2" t="s">
        <v>5</v>
      </c>
      <c r="B6" t="s">
        <v>6</v>
      </c>
    </row>
    <row r="7" spans="1:17" ht="15.75" thickBot="1" x14ac:dyDescent="0.3"/>
    <row r="8" spans="1:17" ht="71.25" x14ac:dyDescent="0.25">
      <c r="A8" s="3" t="s">
        <v>7</v>
      </c>
      <c r="B8" s="4" t="s">
        <v>8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5" t="s">
        <v>14</v>
      </c>
      <c r="I8" s="6" t="s">
        <v>15</v>
      </c>
    </row>
    <row r="9" spans="1:17" ht="28.5" x14ac:dyDescent="0.25">
      <c r="A9" s="7" t="s">
        <v>16</v>
      </c>
      <c r="B9" s="8" t="s">
        <v>17</v>
      </c>
      <c r="C9" s="8">
        <v>12</v>
      </c>
      <c r="D9" s="8">
        <f>C9</f>
        <v>12</v>
      </c>
      <c r="E9" s="8">
        <v>12</v>
      </c>
      <c r="F9" s="8">
        <f>E9</f>
        <v>12</v>
      </c>
      <c r="G9" s="9">
        <f>E9-C9</f>
        <v>0</v>
      </c>
      <c r="H9" s="10">
        <f>D9/F9</f>
        <v>1</v>
      </c>
      <c r="I9" s="11" t="s">
        <v>18</v>
      </c>
    </row>
    <row r="10" spans="1:17" ht="28.5" x14ac:dyDescent="0.25">
      <c r="A10" s="7" t="s">
        <v>19</v>
      </c>
      <c r="B10" s="8" t="s">
        <v>20</v>
      </c>
      <c r="C10" s="8">
        <v>3</v>
      </c>
      <c r="D10" s="8">
        <f>D9+C10</f>
        <v>15</v>
      </c>
      <c r="E10" s="8">
        <v>3</v>
      </c>
      <c r="F10" s="8">
        <f>F9+E10</f>
        <v>15</v>
      </c>
      <c r="G10" s="9">
        <f>E10-C10</f>
        <v>0</v>
      </c>
      <c r="H10" s="10">
        <f>D10/F10</f>
        <v>1</v>
      </c>
      <c r="I10" s="11" t="s">
        <v>18</v>
      </c>
    </row>
    <row r="11" spans="1:17" ht="28.5" x14ac:dyDescent="0.25">
      <c r="A11" s="7" t="s">
        <v>21</v>
      </c>
      <c r="B11" s="8" t="s">
        <v>22</v>
      </c>
      <c r="C11" s="8">
        <v>2</v>
      </c>
      <c r="D11" s="8">
        <f>D10+C11</f>
        <v>17</v>
      </c>
      <c r="E11" s="8">
        <v>4</v>
      </c>
      <c r="F11" s="8">
        <f>F10+E11</f>
        <v>19</v>
      </c>
      <c r="G11" s="9">
        <f>E11-C11</f>
        <v>2</v>
      </c>
      <c r="H11" s="10">
        <f>D11/F11</f>
        <v>0.89473684210526316</v>
      </c>
      <c r="I11" s="11" t="s">
        <v>18</v>
      </c>
    </row>
    <row r="12" spans="1:17" ht="28.5" x14ac:dyDescent="0.25">
      <c r="A12" s="7" t="s">
        <v>23</v>
      </c>
      <c r="B12" s="8" t="s">
        <v>24</v>
      </c>
      <c r="C12" s="8">
        <v>5</v>
      </c>
      <c r="D12" s="8">
        <f t="shared" ref="D12:D32" si="0">D11+C12</f>
        <v>22</v>
      </c>
      <c r="E12" s="8">
        <v>5</v>
      </c>
      <c r="F12" s="8">
        <f>F11+E12</f>
        <v>24</v>
      </c>
      <c r="G12" s="9">
        <f>E12-C12</f>
        <v>0</v>
      </c>
      <c r="H12" s="10">
        <f t="shared" ref="H12:H20" si="1">D12/F12</f>
        <v>0.91666666666666663</v>
      </c>
      <c r="I12" s="11" t="s">
        <v>18</v>
      </c>
    </row>
    <row r="13" spans="1:17" ht="28.5" x14ac:dyDescent="0.25">
      <c r="A13" s="7" t="s">
        <v>25</v>
      </c>
      <c r="B13" s="8" t="s">
        <v>26</v>
      </c>
      <c r="C13" s="8">
        <v>3</v>
      </c>
      <c r="D13" s="8">
        <f t="shared" si="0"/>
        <v>25</v>
      </c>
      <c r="E13" s="8">
        <v>3</v>
      </c>
      <c r="F13" s="8">
        <f>F12+E13</f>
        <v>27</v>
      </c>
      <c r="G13" s="9">
        <f>E13-C13</f>
        <v>0</v>
      </c>
      <c r="H13" s="10">
        <f t="shared" si="1"/>
        <v>0.92592592592592593</v>
      </c>
      <c r="I13" s="11" t="s">
        <v>18</v>
      </c>
    </row>
    <row r="14" spans="1:17" x14ac:dyDescent="0.25">
      <c r="A14" s="7" t="s">
        <v>27</v>
      </c>
      <c r="B14" s="8" t="s">
        <v>28</v>
      </c>
      <c r="C14" s="8">
        <v>5</v>
      </c>
      <c r="D14" s="8">
        <f t="shared" si="0"/>
        <v>30</v>
      </c>
      <c r="E14" s="8">
        <v>5</v>
      </c>
      <c r="F14" s="8">
        <f t="shared" ref="F14:F20" si="2">F13+E14</f>
        <v>32</v>
      </c>
      <c r="G14" s="9">
        <f>E14-C14</f>
        <v>0</v>
      </c>
      <c r="H14" s="10">
        <f t="shared" si="1"/>
        <v>0.9375</v>
      </c>
      <c r="I14" s="11" t="s">
        <v>18</v>
      </c>
    </row>
    <row r="15" spans="1:17" ht="42.75" x14ac:dyDescent="0.25">
      <c r="A15" s="7" t="s">
        <v>29</v>
      </c>
      <c r="B15" s="8" t="s">
        <v>30</v>
      </c>
      <c r="C15" s="8">
        <v>5</v>
      </c>
      <c r="D15" s="8">
        <f t="shared" si="0"/>
        <v>35</v>
      </c>
      <c r="E15" s="8">
        <v>5</v>
      </c>
      <c r="F15" s="8">
        <f t="shared" si="2"/>
        <v>37</v>
      </c>
      <c r="G15" s="9">
        <f>E15-C15</f>
        <v>0</v>
      </c>
      <c r="H15" s="10">
        <f t="shared" si="1"/>
        <v>0.94594594594594594</v>
      </c>
      <c r="I15" s="11" t="s">
        <v>18</v>
      </c>
    </row>
    <row r="16" spans="1:17" ht="42.75" x14ac:dyDescent="0.25">
      <c r="A16" s="7" t="s">
        <v>31</v>
      </c>
      <c r="B16" s="8" t="s">
        <v>32</v>
      </c>
      <c r="C16" s="8">
        <v>1</v>
      </c>
      <c r="D16" s="8">
        <f t="shared" si="0"/>
        <v>36</v>
      </c>
      <c r="E16" s="8">
        <v>1</v>
      </c>
      <c r="F16" s="8">
        <f t="shared" si="2"/>
        <v>38</v>
      </c>
      <c r="G16" s="9">
        <f>E16-C16</f>
        <v>0</v>
      </c>
      <c r="H16" s="10">
        <f t="shared" si="1"/>
        <v>0.94736842105263153</v>
      </c>
      <c r="I16" s="11" t="s">
        <v>18</v>
      </c>
    </row>
    <row r="17" spans="1:9" x14ac:dyDescent="0.25">
      <c r="A17" s="7" t="s">
        <v>33</v>
      </c>
      <c r="B17" s="8" t="s">
        <v>34</v>
      </c>
      <c r="C17" s="8">
        <v>1</v>
      </c>
      <c r="D17" s="8">
        <f t="shared" si="0"/>
        <v>37</v>
      </c>
      <c r="E17" s="8">
        <v>1</v>
      </c>
      <c r="F17" s="8">
        <f t="shared" si="2"/>
        <v>39</v>
      </c>
      <c r="G17" s="9">
        <f>E17-C17</f>
        <v>0</v>
      </c>
      <c r="H17" s="10">
        <f t="shared" si="1"/>
        <v>0.94871794871794868</v>
      </c>
      <c r="I17" s="11" t="s">
        <v>35</v>
      </c>
    </row>
    <row r="18" spans="1:9" ht="42.75" x14ac:dyDescent="0.25">
      <c r="A18" s="7" t="s">
        <v>36</v>
      </c>
      <c r="B18" s="8" t="s">
        <v>37</v>
      </c>
      <c r="C18" s="8">
        <v>5</v>
      </c>
      <c r="D18" s="8">
        <f t="shared" si="0"/>
        <v>42</v>
      </c>
      <c r="E18" s="8">
        <v>5</v>
      </c>
      <c r="F18" s="8">
        <f t="shared" si="2"/>
        <v>44</v>
      </c>
      <c r="G18" s="9">
        <f>E18-C18</f>
        <v>0</v>
      </c>
      <c r="H18" s="10">
        <f t="shared" si="1"/>
        <v>0.95454545454545459</v>
      </c>
      <c r="I18" s="11" t="s">
        <v>18</v>
      </c>
    </row>
    <row r="19" spans="1:9" x14ac:dyDescent="0.25">
      <c r="A19" s="7" t="s">
        <v>38</v>
      </c>
      <c r="B19" s="8" t="s">
        <v>39</v>
      </c>
      <c r="C19" s="8">
        <v>90</v>
      </c>
      <c r="D19" s="8">
        <f t="shared" si="0"/>
        <v>132</v>
      </c>
      <c r="E19" s="8">
        <v>90</v>
      </c>
      <c r="F19" s="8">
        <f t="shared" si="2"/>
        <v>134</v>
      </c>
      <c r="G19" s="9">
        <f>E19-C19</f>
        <v>0</v>
      </c>
      <c r="H19" s="10">
        <f t="shared" si="1"/>
        <v>0.9850746268656716</v>
      </c>
      <c r="I19" s="11" t="s">
        <v>18</v>
      </c>
    </row>
    <row r="20" spans="1:9" ht="85.5" x14ac:dyDescent="0.25">
      <c r="A20" s="7" t="s">
        <v>40</v>
      </c>
      <c r="B20" s="8" t="s">
        <v>41</v>
      </c>
      <c r="C20" s="8">
        <v>2</v>
      </c>
      <c r="D20" s="8">
        <f t="shared" si="0"/>
        <v>134</v>
      </c>
      <c r="E20" s="8">
        <v>2</v>
      </c>
      <c r="F20" s="8">
        <f t="shared" si="2"/>
        <v>136</v>
      </c>
      <c r="G20" s="9">
        <f>E20-C20</f>
        <v>0</v>
      </c>
      <c r="H20" s="10">
        <f t="shared" si="1"/>
        <v>0.98529411764705888</v>
      </c>
      <c r="I20" s="11" t="s">
        <v>35</v>
      </c>
    </row>
    <row r="21" spans="1:9" ht="28.5" x14ac:dyDescent="0.25">
      <c r="A21" s="7" t="s">
        <v>42</v>
      </c>
      <c r="B21" s="8" t="s">
        <v>43</v>
      </c>
      <c r="C21" s="12">
        <v>90</v>
      </c>
      <c r="D21" s="8">
        <f t="shared" si="0"/>
        <v>224</v>
      </c>
      <c r="E21" s="12"/>
      <c r="F21" s="12"/>
      <c r="G21" s="9"/>
      <c r="H21" s="13"/>
      <c r="I21" s="11" t="s">
        <v>18</v>
      </c>
    </row>
    <row r="22" spans="1:9" x14ac:dyDescent="0.25">
      <c r="A22" s="7" t="s">
        <v>44</v>
      </c>
      <c r="B22" s="8" t="s">
        <v>45</v>
      </c>
      <c r="C22" s="8">
        <v>8</v>
      </c>
      <c r="D22" s="8">
        <f t="shared" si="0"/>
        <v>232</v>
      </c>
      <c r="E22" s="8"/>
      <c r="F22" s="8"/>
      <c r="G22" s="9"/>
      <c r="H22" s="13"/>
      <c r="I22" s="11" t="s">
        <v>18</v>
      </c>
    </row>
    <row r="23" spans="1:9" ht="42.75" x14ac:dyDescent="0.25">
      <c r="A23" s="7" t="s">
        <v>46</v>
      </c>
      <c r="B23" s="8" t="s">
        <v>47</v>
      </c>
      <c r="C23" s="8">
        <v>7</v>
      </c>
      <c r="D23" s="8">
        <f t="shared" si="0"/>
        <v>239</v>
      </c>
      <c r="E23" s="8"/>
      <c r="F23" s="8"/>
      <c r="G23" s="9"/>
      <c r="H23" s="13"/>
      <c r="I23" s="11" t="s">
        <v>18</v>
      </c>
    </row>
    <row r="24" spans="1:9" ht="28.5" x14ac:dyDescent="0.25">
      <c r="A24" s="7" t="s">
        <v>48</v>
      </c>
      <c r="B24" s="8" t="s">
        <v>49</v>
      </c>
      <c r="C24" s="8">
        <v>4</v>
      </c>
      <c r="D24" s="8">
        <f t="shared" si="0"/>
        <v>243</v>
      </c>
      <c r="E24" s="8"/>
      <c r="F24" s="8"/>
      <c r="G24" s="9"/>
      <c r="H24" s="13"/>
      <c r="I24" s="11" t="s">
        <v>18</v>
      </c>
    </row>
    <row r="25" spans="1:9" ht="28.5" x14ac:dyDescent="0.25">
      <c r="A25" s="7" t="s">
        <v>50</v>
      </c>
      <c r="B25" s="8" t="s">
        <v>51</v>
      </c>
      <c r="C25" s="8">
        <v>12</v>
      </c>
      <c r="D25" s="8">
        <f t="shared" si="0"/>
        <v>255</v>
      </c>
      <c r="E25" s="8"/>
      <c r="F25" s="8"/>
      <c r="G25" s="9"/>
      <c r="H25" s="13"/>
      <c r="I25" s="11" t="s">
        <v>35</v>
      </c>
    </row>
    <row r="26" spans="1:9" ht="42.75" x14ac:dyDescent="0.25">
      <c r="A26" s="7" t="s">
        <v>52</v>
      </c>
      <c r="B26" s="8" t="s">
        <v>53</v>
      </c>
      <c r="C26" s="8">
        <v>8</v>
      </c>
      <c r="D26" s="8">
        <f t="shared" si="0"/>
        <v>263</v>
      </c>
      <c r="E26" s="8"/>
      <c r="F26" s="8"/>
      <c r="G26" s="9"/>
      <c r="H26" s="13"/>
      <c r="I26" s="11" t="s">
        <v>18</v>
      </c>
    </row>
    <row r="27" spans="1:9" ht="28.5" x14ac:dyDescent="0.25">
      <c r="A27" s="7" t="s">
        <v>54</v>
      </c>
      <c r="B27" s="8" t="s">
        <v>55</v>
      </c>
      <c r="C27" s="8">
        <v>15</v>
      </c>
      <c r="D27" s="8">
        <f t="shared" si="0"/>
        <v>278</v>
      </c>
      <c r="E27" s="8"/>
      <c r="F27" s="8"/>
      <c r="G27" s="9"/>
      <c r="H27" s="13"/>
      <c r="I27" s="11" t="s">
        <v>35</v>
      </c>
    </row>
    <row r="28" spans="1:9" ht="28.5" x14ac:dyDescent="0.25">
      <c r="A28" s="7" t="s">
        <v>56</v>
      </c>
      <c r="B28" s="8" t="s">
        <v>57</v>
      </c>
      <c r="C28" s="8">
        <v>6</v>
      </c>
      <c r="D28" s="8">
        <f t="shared" si="0"/>
        <v>284</v>
      </c>
      <c r="E28" s="8"/>
      <c r="F28" s="8"/>
      <c r="G28" s="9"/>
      <c r="H28" s="13"/>
      <c r="I28" s="11" t="s">
        <v>18</v>
      </c>
    </row>
    <row r="29" spans="1:9" ht="30" x14ac:dyDescent="0.25">
      <c r="A29" s="7" t="s">
        <v>58</v>
      </c>
      <c r="B29" s="14" t="s">
        <v>59</v>
      </c>
      <c r="C29" s="8">
        <v>6</v>
      </c>
      <c r="D29" s="8">
        <f t="shared" si="0"/>
        <v>290</v>
      </c>
      <c r="E29" s="8"/>
      <c r="F29" s="8"/>
      <c r="G29" s="9"/>
      <c r="H29" s="13"/>
      <c r="I29" s="11" t="s">
        <v>18</v>
      </c>
    </row>
    <row r="30" spans="1:9" ht="42.75" x14ac:dyDescent="0.25">
      <c r="A30" s="7" t="s">
        <v>60</v>
      </c>
      <c r="B30" s="8" t="s">
        <v>61</v>
      </c>
      <c r="C30" s="8">
        <v>2</v>
      </c>
      <c r="D30" s="8">
        <f t="shared" si="0"/>
        <v>292</v>
      </c>
      <c r="E30" s="8"/>
      <c r="F30" s="8"/>
      <c r="G30" s="9"/>
      <c r="H30" s="13"/>
      <c r="I30" s="11" t="s">
        <v>18</v>
      </c>
    </row>
    <row r="31" spans="1:9" ht="42.75" x14ac:dyDescent="0.25">
      <c r="A31" s="7" t="s">
        <v>62</v>
      </c>
      <c r="B31" s="8" t="s">
        <v>63</v>
      </c>
      <c r="C31" s="8">
        <v>20</v>
      </c>
      <c r="D31" s="8">
        <f t="shared" si="0"/>
        <v>312</v>
      </c>
      <c r="E31" s="8"/>
      <c r="F31" s="8"/>
      <c r="G31" s="9"/>
      <c r="H31" s="13"/>
      <c r="I31" s="11" t="s">
        <v>18</v>
      </c>
    </row>
    <row r="32" spans="1:9" ht="28.5" x14ac:dyDescent="0.25">
      <c r="A32" s="7" t="s">
        <v>64</v>
      </c>
      <c r="B32" s="8" t="s">
        <v>65</v>
      </c>
      <c r="C32" s="8">
        <v>1</v>
      </c>
      <c r="D32" s="8">
        <f t="shared" si="0"/>
        <v>313</v>
      </c>
      <c r="E32" s="8"/>
      <c r="F32" s="8"/>
      <c r="G32" s="9"/>
      <c r="H32" s="13"/>
      <c r="I32" s="11" t="s">
        <v>35</v>
      </c>
    </row>
    <row r="33" spans="1:9" ht="16.5" thickBot="1" x14ac:dyDescent="0.3">
      <c r="A33" s="15" t="s">
        <v>66</v>
      </c>
      <c r="B33" s="16"/>
      <c r="C33" s="17">
        <v>313</v>
      </c>
      <c r="D33" s="17"/>
      <c r="E33" s="18">
        <f>SUM(E9:E32)</f>
        <v>136</v>
      </c>
      <c r="F33" s="18"/>
      <c r="G33" s="19">
        <f xml:space="preserve"> SUM(G9:G32)</f>
        <v>2</v>
      </c>
      <c r="H33" s="20">
        <f>E33/C33</f>
        <v>0.43450479233226835</v>
      </c>
      <c r="I33" s="21">
        <f>COUNTIF(I9:I32,"oui")</f>
        <v>5</v>
      </c>
    </row>
    <row r="34" spans="1:9" x14ac:dyDescent="0.25">
      <c r="G34" s="22"/>
    </row>
    <row r="35" spans="1:9" x14ac:dyDescent="0.25">
      <c r="G35" s="23"/>
      <c r="H35" s="23"/>
    </row>
  </sheetData>
  <mergeCells count="2">
    <mergeCell ref="A1:Q1"/>
    <mergeCell ref="A33:B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Carine</dc:creator>
  <cp:lastModifiedBy>Carine</cp:lastModifiedBy>
  <dcterms:created xsi:type="dcterms:W3CDTF">2019-03-26T17:51:44Z</dcterms:created>
  <dcterms:modified xsi:type="dcterms:W3CDTF">2019-03-26T17:52:02Z</dcterms:modified>
</cp:coreProperties>
</file>