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ntaine Picard\Projet\Chapitres\chapitre 2.1.9\"/>
    </mc:Choice>
  </mc:AlternateContent>
  <xr:revisionPtr revIDLastSave="0" documentId="8_{51E8D7CE-9947-4859-B6BB-FFD45933E8DE}" xr6:coauthVersionLast="41" xr6:coauthVersionMax="41" xr10:uidLastSave="{00000000-0000-0000-0000-000000000000}"/>
  <bookViews>
    <workbookView xWindow="-120" yWindow="-120" windowWidth="25440" windowHeight="15390" xr2:uid="{ACD0BD9C-3A91-4D7D-B9BF-B2EA913260AD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 l="1"/>
  <c r="G46" i="1" s="1"/>
  <c r="L28" i="1"/>
  <c r="L21" i="1"/>
  <c r="H34" i="1"/>
  <c r="K28" i="1"/>
  <c r="J28" i="1"/>
  <c r="J29" i="1"/>
  <c r="K21" i="1"/>
  <c r="J21" i="1"/>
  <c r="H41" i="1"/>
  <c r="I34" i="1" s="1"/>
  <c r="D15" i="1"/>
  <c r="D16" i="1"/>
  <c r="H21" i="1"/>
  <c r="H28" i="1"/>
  <c r="I41" i="1" l="1"/>
  <c r="I33" i="1"/>
  <c r="I28" i="1"/>
  <c r="I21" i="1"/>
</calcChain>
</file>

<file path=xl/sharedStrings.xml><?xml version="1.0" encoding="utf-8"?>
<sst xmlns="http://schemas.openxmlformats.org/spreadsheetml/2006/main" count="35" uniqueCount="35">
  <si>
    <t>Projet :</t>
  </si>
  <si>
    <t>Porteur de projet :</t>
  </si>
  <si>
    <t xml:space="preserve"> INVESTISSEMENTS</t>
  </si>
  <si>
    <t>Montant € hors taxes</t>
  </si>
  <si>
    <t>Immobilisations incorporelles</t>
  </si>
  <si>
    <t>Frais d'établissement</t>
  </si>
  <si>
    <t>Frais d'ouverture de compteur</t>
  </si>
  <si>
    <t>Logiciels de commande</t>
  </si>
  <si>
    <t>Construction du bâtiment</t>
  </si>
  <si>
    <t>Frais de dossier pour le prêt bancaire</t>
  </si>
  <si>
    <t>Immobilisations corporelles</t>
  </si>
  <si>
    <t>Travaux d'aménagement</t>
  </si>
  <si>
    <t>Matériel</t>
  </si>
  <si>
    <t>Matériel de bureau</t>
  </si>
  <si>
    <t>Stock de matières et produits</t>
  </si>
  <si>
    <t>Campagne de lancement du restaurant d'entreprise</t>
  </si>
  <si>
    <t>Mise à jour du site Web</t>
  </si>
  <si>
    <t>Production de mails et notes de service</t>
  </si>
  <si>
    <t>Création d'affiches de diffusion pour diffusion et affichage dans les services</t>
  </si>
  <si>
    <t>Réception pour l'inauguration</t>
  </si>
  <si>
    <t>TOTAL BESOINS</t>
  </si>
  <si>
    <t>Projet Restaurant d'entreprise</t>
  </si>
  <si>
    <t xml:space="preserve">Date début </t>
  </si>
  <si>
    <t>3 juin 20N</t>
  </si>
  <si>
    <t xml:space="preserve">Date fin </t>
  </si>
  <si>
    <t>Date du tableau de bord</t>
  </si>
  <si>
    <t>19 mars N+1</t>
  </si>
  <si>
    <t>6 novembre 20N</t>
  </si>
  <si>
    <t>Suivi du budget</t>
  </si>
  <si>
    <t>Montant en pourcentage</t>
  </si>
  <si>
    <t>Montant réels au 6 novembre 20N</t>
  </si>
  <si>
    <t>Ecart en volume</t>
  </si>
  <si>
    <t>Ecart en pourcentage</t>
  </si>
  <si>
    <t>Pourcentage budget utilisé au 6 novembre 20N</t>
  </si>
  <si>
    <t>Tableau de bord du Budget prévisionnel du projet de création du restaurant d'entreprise Investissements et financements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</si>
</sst>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10" fontId="5" fillId="0" borderId="0" xfId="0" applyNumberFormat="1" applyFont="1"/>
    <xf numFmtId="0" fontId="5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3" fontId="0" fillId="0" borderId="0" xfId="1" applyFont="1"/>
    <xf numFmtId="0" fontId="2" fillId="0" borderId="0" xfId="0" applyFont="1" applyAlignment="1">
      <alignment horizontal="left" indent="1"/>
    </xf>
    <xf numFmtId="43" fontId="2" fillId="0" borderId="0" xfId="1" applyFont="1"/>
    <xf numFmtId="0" fontId="4" fillId="0" borderId="0" xfId="0" applyFont="1" applyAlignment="1">
      <alignment horizontal="left" indent="3"/>
    </xf>
    <xf numFmtId="43" fontId="4" fillId="0" borderId="0" xfId="1" applyFont="1"/>
    <xf numFmtId="0" fontId="0" fillId="0" borderId="0" xfId="0" applyAlignment="1">
      <alignment horizontal="left" indent="3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indent="1"/>
    </xf>
    <xf numFmtId="0" fontId="4" fillId="0" borderId="4" xfId="0" applyFont="1" applyBorder="1" applyAlignment="1">
      <alignment horizontal="left" indent="3"/>
    </xf>
    <xf numFmtId="0" fontId="0" fillId="0" borderId="7" xfId="0" applyBorder="1"/>
    <xf numFmtId="43" fontId="1" fillId="0" borderId="0" xfId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indent="1"/>
    </xf>
    <xf numFmtId="0" fontId="0" fillId="0" borderId="2" xfId="0" applyBorder="1"/>
    <xf numFmtId="43" fontId="2" fillId="0" borderId="2" xfId="1" applyFont="1" applyBorder="1"/>
    <xf numFmtId="0" fontId="0" fillId="0" borderId="3" xfId="0" applyBorder="1"/>
    <xf numFmtId="0" fontId="0" fillId="0" borderId="5" xfId="0" applyBorder="1"/>
    <xf numFmtId="0" fontId="4" fillId="0" borderId="6" xfId="0" applyFont="1" applyBorder="1" applyAlignment="1">
      <alignment horizontal="left" indent="3"/>
    </xf>
    <xf numFmtId="43" fontId="4" fillId="0" borderId="7" xfId="1" applyFont="1" applyBorder="1"/>
    <xf numFmtId="0" fontId="0" fillId="0" borderId="8" xfId="0" applyBorder="1"/>
    <xf numFmtId="0" fontId="2" fillId="0" borderId="10" xfId="0" applyFont="1" applyBorder="1" applyAlignment="1">
      <alignment horizontal="left" indent="1"/>
    </xf>
    <xf numFmtId="0" fontId="2" fillId="0" borderId="11" xfId="0" applyFont="1" applyBorder="1"/>
    <xf numFmtId="43" fontId="2" fillId="0" borderId="11" xfId="1" applyFont="1" applyBorder="1"/>
    <xf numFmtId="0" fontId="0" fillId="0" borderId="11" xfId="0" applyBorder="1"/>
    <xf numFmtId="0" fontId="0" fillId="0" borderId="12" xfId="0" applyBorder="1"/>
    <xf numFmtId="0" fontId="2" fillId="0" borderId="2" xfId="0" applyFont="1" applyBorder="1"/>
    <xf numFmtId="0" fontId="2" fillId="0" borderId="6" xfId="0" applyFont="1" applyBorder="1" applyAlignment="1">
      <alignment horizontal="left" indent="1"/>
    </xf>
    <xf numFmtId="43" fontId="1" fillId="0" borderId="7" xfId="1" applyBorder="1"/>
    <xf numFmtId="0" fontId="0" fillId="0" borderId="10" xfId="0" applyBorder="1" applyAlignment="1">
      <alignment horizontal="left" indent="3"/>
    </xf>
    <xf numFmtId="43" fontId="2" fillId="2" borderId="11" xfId="1" applyFont="1" applyFill="1" applyBorder="1"/>
    <xf numFmtId="0" fontId="2" fillId="0" borderId="12" xfId="0" applyFont="1" applyBorder="1"/>
    <xf numFmtId="0" fontId="2" fillId="0" borderId="3" xfId="0" applyFont="1" applyBorder="1"/>
    <xf numFmtId="0" fontId="2" fillId="0" borderId="5" xfId="0" applyFont="1" applyBorder="1"/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9" fontId="0" fillId="0" borderId="13" xfId="2" applyFont="1" applyBorder="1"/>
    <xf numFmtId="0" fontId="0" fillId="0" borderId="15" xfId="0" applyBorder="1"/>
    <xf numFmtId="0" fontId="0" fillId="0" borderId="14" xfId="0" applyBorder="1"/>
    <xf numFmtId="9" fontId="0" fillId="0" borderId="9" xfId="2" applyFont="1" applyBorder="1"/>
    <xf numFmtId="43" fontId="0" fillId="0" borderId="13" xfId="0" applyNumberFormat="1" applyBorder="1"/>
    <xf numFmtId="9" fontId="0" fillId="0" borderId="1" xfId="2" applyFont="1" applyBorder="1"/>
    <xf numFmtId="0" fontId="0" fillId="0" borderId="4" xfId="0" applyBorder="1"/>
    <xf numFmtId="0" fontId="0" fillId="0" borderId="6" xfId="0" applyBorder="1"/>
    <xf numFmtId="43" fontId="0" fillId="0" borderId="13" xfId="0" applyNumberFormat="1" applyBorder="1" applyAlignment="1">
      <alignment horizontal="right"/>
    </xf>
    <xf numFmtId="43" fontId="0" fillId="0" borderId="3" xfId="0" applyNumberFormat="1" applyBorder="1" applyAlignment="1">
      <alignment horizontal="right"/>
    </xf>
    <xf numFmtId="43" fontId="0" fillId="0" borderId="9" xfId="0" applyNumberFormat="1" applyBorder="1"/>
    <xf numFmtId="2" fontId="2" fillId="0" borderId="2" xfId="0" applyNumberFormat="1" applyFont="1" applyBorder="1"/>
    <xf numFmtId="2" fontId="0" fillId="0" borderId="0" xfId="0" applyNumberFormat="1"/>
    <xf numFmtId="2" fontId="0" fillId="0" borderId="7" xfId="0" applyNumberFormat="1" applyBorder="1"/>
    <xf numFmtId="2" fontId="2" fillId="0" borderId="13" xfId="0" applyNumberFormat="1" applyFont="1" applyBorder="1"/>
    <xf numFmtId="2" fontId="0" fillId="0" borderId="15" xfId="0" applyNumberFormat="1" applyBorder="1"/>
    <xf numFmtId="2" fontId="0" fillId="0" borderId="14" xfId="0" applyNumberFormat="1" applyBorder="1"/>
    <xf numFmtId="2" fontId="2" fillId="0" borderId="11" xfId="0" applyNumberFormat="1" applyFont="1" applyBorder="1"/>
    <xf numFmtId="9" fontId="0" fillId="0" borderId="3" xfId="2" applyFont="1" applyBorder="1"/>
    <xf numFmtId="9" fontId="0" fillId="0" borderId="12" xfId="2" applyFont="1" applyBorder="1"/>
    <xf numFmtId="10" fontId="0" fillId="0" borderId="3" xfId="2" applyNumberFormat="1" applyFont="1" applyBorder="1"/>
    <xf numFmtId="9" fontId="2" fillId="0" borderId="0" xfId="2" applyFon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e-Excel-plan-financier-previsionnel-restauran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à saisir"/>
      <sheetName val="Plan financier à imprimer"/>
      <sheetName val="Allez plus loin"/>
    </sheetNames>
    <sheetDataSet>
      <sheetData sheetId="0">
        <row r="6">
          <cell r="B6" t="str">
            <v>Homelook BTP</v>
          </cell>
        </row>
        <row r="7">
          <cell r="B7" t="str">
            <v>Restaurant d'entreprise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6B9B-739A-4354-9ACC-226431041F2E}">
  <dimension ref="A1:Q57"/>
  <sheetViews>
    <sheetView tabSelected="1" workbookViewId="0">
      <selection activeCell="J43" sqref="J43"/>
    </sheetView>
  </sheetViews>
  <sheetFormatPr baseColWidth="10" defaultRowHeight="15" x14ac:dyDescent="0.25"/>
  <cols>
    <col min="8" max="8" width="19.7109375" bestFit="1" customWidth="1"/>
    <col min="9" max="9" width="23.140625" bestFit="1" customWidth="1"/>
    <col min="10" max="10" width="21.140625" customWidth="1"/>
    <col min="11" max="11" width="15.140625" bestFit="1" customWidth="1"/>
    <col min="12" max="12" width="12.5703125" customWidth="1"/>
  </cols>
  <sheetData>
    <row r="1" spans="1:17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4" spans="1:17" x14ac:dyDescent="0.25">
      <c r="A4" t="s">
        <v>22</v>
      </c>
      <c r="B4" t="s">
        <v>23</v>
      </c>
    </row>
    <row r="5" spans="1:17" x14ac:dyDescent="0.25">
      <c r="A5" t="s">
        <v>24</v>
      </c>
      <c r="B5" t="s">
        <v>26</v>
      </c>
    </row>
    <row r="6" spans="1:17" ht="45" x14ac:dyDescent="0.25">
      <c r="A6" s="16" t="s">
        <v>25</v>
      </c>
      <c r="B6" t="s">
        <v>27</v>
      </c>
    </row>
    <row r="9" spans="1:17" x14ac:dyDescent="0.25">
      <c r="C9" t="s">
        <v>28</v>
      </c>
    </row>
    <row r="10" spans="1:17" ht="15.75" thickBot="1" x14ac:dyDescent="0.3"/>
    <row r="11" spans="1:17" x14ac:dyDescent="0.25">
      <c r="B11" s="1" t="s">
        <v>34</v>
      </c>
      <c r="C11" s="2"/>
      <c r="D11" s="2"/>
      <c r="E11" s="2"/>
      <c r="F11" s="2"/>
      <c r="G11" s="2"/>
      <c r="H11" s="3"/>
    </row>
    <row r="12" spans="1:17" x14ac:dyDescent="0.25">
      <c r="B12" s="4"/>
      <c r="C12" s="5"/>
      <c r="D12" s="5"/>
      <c r="E12" s="5"/>
      <c r="F12" s="5"/>
      <c r="G12" s="5"/>
      <c r="H12" s="6"/>
    </row>
    <row r="13" spans="1:17" ht="15.75" thickBot="1" x14ac:dyDescent="0.3">
      <c r="B13" s="7"/>
      <c r="C13" s="8"/>
      <c r="D13" s="8"/>
      <c r="E13" s="8"/>
      <c r="F13" s="8"/>
      <c r="G13" s="8"/>
      <c r="H13" s="9"/>
    </row>
    <row r="15" spans="1:17" x14ac:dyDescent="0.25">
      <c r="B15" s="10" t="s">
        <v>0</v>
      </c>
      <c r="D15" s="11" t="str">
        <f>IF(ISBLANK('[1]Données à saisir'!$B7),"",('[1]Données à saisir'!$B7))</f>
        <v>Restaurant d'entreprise</v>
      </c>
    </row>
    <row r="16" spans="1:17" x14ac:dyDescent="0.25">
      <c r="B16" s="10" t="s">
        <v>1</v>
      </c>
      <c r="D16" s="11" t="str">
        <f>IF(ISBLANK('[1]Données à saisir'!$B6),"",('[1]Données à saisir'!$B6))</f>
        <v>Homelook BTP</v>
      </c>
    </row>
    <row r="17" spans="2:12" ht="15.75" thickBot="1" x14ac:dyDescent="0.3"/>
    <row r="18" spans="2:12" x14ac:dyDescent="0.25">
      <c r="B18" s="25" t="s">
        <v>2</v>
      </c>
      <c r="C18" s="26"/>
      <c r="D18" s="26"/>
      <c r="E18" s="26"/>
      <c r="F18" s="26"/>
      <c r="G18" s="54"/>
      <c r="H18" s="56" t="s">
        <v>3</v>
      </c>
      <c r="I18" s="58" t="s">
        <v>29</v>
      </c>
      <c r="J18" s="58" t="s">
        <v>30</v>
      </c>
      <c r="K18" s="60" t="s">
        <v>31</v>
      </c>
      <c r="L18" s="58" t="s">
        <v>32</v>
      </c>
    </row>
    <row r="19" spans="2:12" ht="15.75" thickBot="1" x14ac:dyDescent="0.3">
      <c r="B19" s="31"/>
      <c r="C19" s="32"/>
      <c r="D19" s="32"/>
      <c r="E19" s="32"/>
      <c r="F19" s="32"/>
      <c r="G19" s="55"/>
      <c r="H19" s="57"/>
      <c r="I19" s="59"/>
      <c r="J19" s="59"/>
      <c r="K19" s="61"/>
      <c r="L19" s="59"/>
    </row>
    <row r="20" spans="2:12" ht="15.75" thickBot="1" x14ac:dyDescent="0.3">
      <c r="H20" s="17"/>
    </row>
    <row r="21" spans="2:12" x14ac:dyDescent="0.25">
      <c r="B21" s="33" t="s">
        <v>4</v>
      </c>
      <c r="C21" s="34"/>
      <c r="D21" s="34"/>
      <c r="E21" s="34"/>
      <c r="F21" s="34"/>
      <c r="G21" s="36"/>
      <c r="H21" s="35">
        <f>SUM(H22:H27)</f>
        <v>102600</v>
      </c>
      <c r="I21" s="62">
        <f>H21/H41</f>
        <v>0.59101382488479259</v>
      </c>
      <c r="J21" s="73">
        <f>SUM(J22:J26)</f>
        <v>102250</v>
      </c>
      <c r="K21" s="70">
        <f>H21-J21</f>
        <v>350</v>
      </c>
      <c r="L21" s="82">
        <f>K21/J21</f>
        <v>3.4229828850855745E-3</v>
      </c>
    </row>
    <row r="22" spans="2:12" x14ac:dyDescent="0.25">
      <c r="B22" s="28" t="s">
        <v>5</v>
      </c>
      <c r="G22" s="37"/>
      <c r="H22" s="21">
        <v>500</v>
      </c>
      <c r="I22" s="63"/>
      <c r="J22" s="74">
        <v>500</v>
      </c>
      <c r="K22" s="63"/>
      <c r="L22" s="37"/>
    </row>
    <row r="23" spans="2:12" x14ac:dyDescent="0.25">
      <c r="B23" s="28" t="s">
        <v>6</v>
      </c>
      <c r="G23" s="37"/>
      <c r="H23" s="21">
        <v>500</v>
      </c>
      <c r="I23" s="63"/>
      <c r="J23" s="74">
        <v>250</v>
      </c>
      <c r="K23" s="63"/>
      <c r="L23" s="37"/>
    </row>
    <row r="24" spans="2:12" x14ac:dyDescent="0.25">
      <c r="B24" s="28" t="s">
        <v>7</v>
      </c>
      <c r="G24" s="37"/>
      <c r="H24" s="21">
        <v>1000</v>
      </c>
      <c r="I24" s="63"/>
      <c r="J24" s="74">
        <v>1200</v>
      </c>
      <c r="K24" s="63"/>
      <c r="L24" s="37"/>
    </row>
    <row r="25" spans="2:12" x14ac:dyDescent="0.25">
      <c r="B25" s="28" t="s">
        <v>8</v>
      </c>
      <c r="G25" s="37"/>
      <c r="H25" s="21">
        <v>100000</v>
      </c>
      <c r="I25" s="63"/>
      <c r="J25" s="74">
        <v>100000</v>
      </c>
      <c r="K25" s="63"/>
      <c r="L25" s="37"/>
    </row>
    <row r="26" spans="2:12" ht="15.75" thickBot="1" x14ac:dyDescent="0.3">
      <c r="B26" s="38" t="s">
        <v>9</v>
      </c>
      <c r="C26" s="29"/>
      <c r="D26" s="29"/>
      <c r="E26" s="29"/>
      <c r="F26" s="29"/>
      <c r="G26" s="40"/>
      <c r="H26" s="39">
        <v>600</v>
      </c>
      <c r="I26" s="64"/>
      <c r="J26" s="75">
        <v>300</v>
      </c>
      <c r="K26" s="64"/>
      <c r="L26" s="40"/>
    </row>
    <row r="27" spans="2:12" ht="15.75" thickBot="1" x14ac:dyDescent="0.3">
      <c r="B27" s="28"/>
      <c r="G27" s="37"/>
      <c r="H27" s="21"/>
      <c r="I27" s="63"/>
      <c r="J27" s="74"/>
      <c r="K27" s="63"/>
    </row>
    <row r="28" spans="2:12" x14ac:dyDescent="0.25">
      <c r="B28" s="33" t="s">
        <v>10</v>
      </c>
      <c r="C28" s="34"/>
      <c r="D28" s="34"/>
      <c r="E28" s="34"/>
      <c r="F28" s="34"/>
      <c r="G28" s="36"/>
      <c r="H28" s="35">
        <f>SUM(H29:H32)</f>
        <v>62000</v>
      </c>
      <c r="I28" s="67">
        <f t="shared" ref="I25:I40" si="0">H28/H$41</f>
        <v>0.35714285714285715</v>
      </c>
      <c r="J28" s="76">
        <f>SUM(J29:J31)</f>
        <v>64500</v>
      </c>
      <c r="K28" s="71">
        <f>H28-J28</f>
        <v>-2500</v>
      </c>
      <c r="L28" s="80">
        <f>K28/J28</f>
        <v>-3.875968992248062E-2</v>
      </c>
    </row>
    <row r="29" spans="2:12" x14ac:dyDescent="0.25">
      <c r="B29" s="28" t="s">
        <v>11</v>
      </c>
      <c r="G29" s="37"/>
      <c r="H29" s="21">
        <v>50000</v>
      </c>
      <c r="I29" s="68"/>
      <c r="J29" s="77">
        <f>50000+(50000*5%)</f>
        <v>52500</v>
      </c>
      <c r="K29" s="37"/>
      <c r="L29" s="37"/>
    </row>
    <row r="30" spans="2:12" x14ac:dyDescent="0.25">
      <c r="B30" s="28" t="s">
        <v>12</v>
      </c>
      <c r="G30" s="37"/>
      <c r="H30" s="21">
        <v>10000</v>
      </c>
      <c r="I30" s="68"/>
      <c r="J30" s="77">
        <v>10000</v>
      </c>
      <c r="K30" s="37"/>
      <c r="L30" s="37"/>
    </row>
    <row r="31" spans="2:12" ht="15.75" thickBot="1" x14ac:dyDescent="0.3">
      <c r="B31" s="38" t="s">
        <v>13</v>
      </c>
      <c r="C31" s="29"/>
      <c r="D31" s="29"/>
      <c r="E31" s="29"/>
      <c r="F31" s="29"/>
      <c r="G31" s="40"/>
      <c r="H31" s="39">
        <v>2000</v>
      </c>
      <c r="I31" s="69"/>
      <c r="J31" s="78">
        <v>2000</v>
      </c>
      <c r="K31" s="40"/>
      <c r="L31" s="40"/>
    </row>
    <row r="32" spans="2:12" ht="15.75" thickBot="1" x14ac:dyDescent="0.3">
      <c r="B32" s="28"/>
      <c r="G32" s="37"/>
      <c r="H32" s="21"/>
      <c r="I32" s="63"/>
      <c r="J32" s="74"/>
      <c r="K32" s="63"/>
    </row>
    <row r="33" spans="2:12" ht="15.75" thickBot="1" x14ac:dyDescent="0.3">
      <c r="B33" s="41" t="s">
        <v>14</v>
      </c>
      <c r="C33" s="42"/>
      <c r="D33" s="42"/>
      <c r="E33" s="42"/>
      <c r="F33" s="42"/>
      <c r="G33" s="51"/>
      <c r="H33" s="43">
        <v>4000</v>
      </c>
      <c r="I33" s="65">
        <f t="shared" si="0"/>
        <v>2.3041474654377881E-2</v>
      </c>
      <c r="J33" s="79"/>
      <c r="K33" s="72"/>
      <c r="L33" s="45"/>
    </row>
    <row r="34" spans="2:12" x14ac:dyDescent="0.25">
      <c r="B34" s="33" t="s">
        <v>15</v>
      </c>
      <c r="C34" s="46"/>
      <c r="D34" s="46"/>
      <c r="E34" s="46"/>
      <c r="F34" s="46"/>
      <c r="G34" s="52"/>
      <c r="H34" s="35">
        <f>H35+H36+H37+H38</f>
        <v>5000</v>
      </c>
      <c r="I34" s="62">
        <f t="shared" si="0"/>
        <v>2.880184331797235E-2</v>
      </c>
      <c r="J34" s="73"/>
      <c r="K34" s="66"/>
      <c r="L34" s="36"/>
    </row>
    <row r="35" spans="2:12" x14ac:dyDescent="0.25">
      <c r="B35" s="27"/>
      <c r="C35" t="s">
        <v>16</v>
      </c>
      <c r="D35" s="10"/>
      <c r="E35" s="10"/>
      <c r="F35" s="10"/>
      <c r="G35" s="53"/>
      <c r="H35" s="30">
        <v>500</v>
      </c>
      <c r="I35" s="63"/>
      <c r="J35" s="74"/>
      <c r="K35" s="63"/>
      <c r="L35" s="37"/>
    </row>
    <row r="36" spans="2:12" x14ac:dyDescent="0.25">
      <c r="B36" s="27"/>
      <c r="C36" t="s">
        <v>17</v>
      </c>
      <c r="G36" s="37"/>
      <c r="H36" s="30">
        <v>200</v>
      </c>
      <c r="I36" s="63"/>
      <c r="J36" s="74"/>
      <c r="K36" s="63"/>
      <c r="L36" s="37"/>
    </row>
    <row r="37" spans="2:12" x14ac:dyDescent="0.25">
      <c r="B37" s="27"/>
      <c r="C37" t="s">
        <v>18</v>
      </c>
      <c r="G37" s="37"/>
      <c r="H37" s="30">
        <v>1500</v>
      </c>
      <c r="I37" s="63"/>
      <c r="J37" s="74"/>
      <c r="K37" s="63"/>
      <c r="L37" s="37"/>
    </row>
    <row r="38" spans="2:12" ht="15.75" thickBot="1" x14ac:dyDescent="0.3">
      <c r="B38" s="47"/>
      <c r="C38" s="29" t="s">
        <v>19</v>
      </c>
      <c r="D38" s="29"/>
      <c r="E38" s="29"/>
      <c r="F38" s="29"/>
      <c r="G38" s="40"/>
      <c r="H38" s="48">
        <v>2800</v>
      </c>
      <c r="I38" s="64"/>
      <c r="J38" s="75"/>
      <c r="K38" s="64"/>
      <c r="L38" s="40"/>
    </row>
    <row r="39" spans="2:12" ht="15.75" thickBot="1" x14ac:dyDescent="0.3">
      <c r="B39" s="27"/>
      <c r="C39" s="10"/>
      <c r="D39" s="10"/>
      <c r="E39" s="10"/>
      <c r="F39" s="10"/>
      <c r="G39" s="53"/>
      <c r="H39" s="19"/>
      <c r="I39" s="63"/>
      <c r="J39" s="74"/>
      <c r="K39" s="63"/>
    </row>
    <row r="40" spans="2:12" ht="15.75" thickBot="1" x14ac:dyDescent="0.3">
      <c r="B40" s="41"/>
      <c r="C40" s="42"/>
      <c r="D40" s="42"/>
      <c r="E40" s="42"/>
      <c r="F40" s="42"/>
      <c r="G40" s="51"/>
      <c r="H40" s="43"/>
      <c r="I40" s="65"/>
      <c r="J40" s="79"/>
      <c r="K40" s="72"/>
      <c r="L40" s="81"/>
    </row>
    <row r="41" spans="2:12" ht="15.75" thickBot="1" x14ac:dyDescent="0.3">
      <c r="B41" s="49"/>
      <c r="C41" s="44"/>
      <c r="D41" s="44"/>
      <c r="E41" s="44"/>
      <c r="F41" s="42" t="s">
        <v>20</v>
      </c>
      <c r="G41" s="45"/>
      <c r="H41" s="50">
        <f>+SUM(H21,H28,H33,H34,H40)</f>
        <v>173600</v>
      </c>
      <c r="I41" s="65">
        <f>H41/H41</f>
        <v>1</v>
      </c>
      <c r="J41" s="79">
        <f>SUM(J21+J28+J40)</f>
        <v>166750</v>
      </c>
      <c r="K41" s="72"/>
      <c r="L41" s="45"/>
    </row>
    <row r="42" spans="2:12" x14ac:dyDescent="0.25">
      <c r="H42" s="17"/>
    </row>
    <row r="43" spans="2:12" x14ac:dyDescent="0.25">
      <c r="B43" s="23"/>
      <c r="C43" s="23"/>
      <c r="D43" s="23"/>
      <c r="E43" s="23"/>
      <c r="F43" s="23"/>
      <c r="G43" s="23"/>
      <c r="H43" s="24"/>
    </row>
    <row r="44" spans="2:12" x14ac:dyDescent="0.25">
      <c r="B44" s="23"/>
      <c r="C44" s="23"/>
      <c r="D44" s="23"/>
      <c r="E44" s="23"/>
      <c r="F44" s="23"/>
      <c r="G44" s="23"/>
      <c r="H44" s="24"/>
    </row>
    <row r="45" spans="2:12" x14ac:dyDescent="0.25">
      <c r="H45" s="17"/>
    </row>
    <row r="46" spans="2:12" x14ac:dyDescent="0.25">
      <c r="B46" s="18"/>
      <c r="C46" s="10" t="s">
        <v>33</v>
      </c>
      <c r="D46" s="10"/>
      <c r="E46" s="10"/>
      <c r="F46" s="10"/>
      <c r="G46" s="83">
        <f>(J41/H41)</f>
        <v>0.96054147465437789</v>
      </c>
      <c r="H46" s="19"/>
    </row>
    <row r="47" spans="2:12" x14ac:dyDescent="0.25">
      <c r="B47" s="20"/>
      <c r="H47" s="21"/>
    </row>
    <row r="48" spans="2:12" x14ac:dyDescent="0.25">
      <c r="B48" s="20"/>
      <c r="H48" s="21"/>
    </row>
    <row r="49" spans="2:8" x14ac:dyDescent="0.25">
      <c r="B49" s="18"/>
      <c r="E49" s="12"/>
      <c r="F49" s="12"/>
      <c r="H49" s="19"/>
    </row>
    <row r="50" spans="2:8" x14ac:dyDescent="0.25">
      <c r="B50" s="20"/>
      <c r="E50" s="13"/>
      <c r="F50" s="14"/>
      <c r="H50" s="21"/>
    </row>
    <row r="51" spans="2:8" x14ac:dyDescent="0.25">
      <c r="B51" s="20"/>
      <c r="E51" s="13"/>
      <c r="F51" s="14"/>
      <c r="H51" s="21"/>
    </row>
    <row r="52" spans="2:8" x14ac:dyDescent="0.25">
      <c r="B52" s="20"/>
      <c r="E52" s="13"/>
      <c r="F52" s="14"/>
      <c r="H52" s="21"/>
    </row>
    <row r="53" spans="2:8" x14ac:dyDescent="0.25">
      <c r="B53" s="18"/>
      <c r="H53" s="19"/>
    </row>
    <row r="54" spans="2:8" x14ac:dyDescent="0.25">
      <c r="B54" s="18"/>
      <c r="H54" s="19"/>
    </row>
    <row r="55" spans="2:8" x14ac:dyDescent="0.25">
      <c r="B55" s="18"/>
      <c r="H55" s="19"/>
    </row>
    <row r="57" spans="2:8" x14ac:dyDescent="0.25">
      <c r="B57" s="22"/>
      <c r="F57" s="10"/>
      <c r="H57" s="19"/>
    </row>
  </sheetData>
  <mergeCells count="10">
    <mergeCell ref="A1:Q1"/>
    <mergeCell ref="I18:I19"/>
    <mergeCell ref="J18:J19"/>
    <mergeCell ref="K18:K19"/>
    <mergeCell ref="L18:L19"/>
    <mergeCell ref="B11:H13"/>
    <mergeCell ref="B18:G19"/>
    <mergeCell ref="H18:H19"/>
    <mergeCell ref="B43:G44"/>
    <mergeCell ref="H43:H4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</dc:creator>
  <cp:lastModifiedBy>Carine</cp:lastModifiedBy>
  <dcterms:created xsi:type="dcterms:W3CDTF">2019-03-26T19:16:23Z</dcterms:created>
  <dcterms:modified xsi:type="dcterms:W3CDTF">2019-03-26T19:50:18Z</dcterms:modified>
</cp:coreProperties>
</file>